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5135" windowHeight="7620"/>
  </bookViews>
  <sheets>
    <sheet name="CDRatio" sheetId="1" r:id="rId1"/>
  </sheets>
  <calcPr calcId="124519"/>
</workbook>
</file>

<file path=xl/calcChain.xml><?xml version="1.0" encoding="utf-8"?>
<calcChain xmlns="http://schemas.openxmlformats.org/spreadsheetml/2006/main">
  <c r="L12" i="1"/>
  <c r="O9" l="1"/>
  <c r="O13"/>
  <c r="N9"/>
  <c r="N10"/>
  <c r="O10" s="1"/>
  <c r="N11"/>
  <c r="O11" s="1"/>
  <c r="N12"/>
  <c r="O12" s="1"/>
  <c r="N13"/>
  <c r="N14"/>
  <c r="O14" s="1"/>
  <c r="N15"/>
  <c r="O15" s="1"/>
  <c r="N16"/>
  <c r="O16" s="1"/>
  <c r="N17"/>
  <c r="O17" s="1"/>
  <c r="N18"/>
  <c r="O18" s="1"/>
  <c r="N19"/>
  <c r="O19" s="1"/>
  <c r="N20"/>
  <c r="O20" s="1"/>
  <c r="N8"/>
  <c r="O8" s="1"/>
  <c r="G12"/>
  <c r="K23"/>
  <c r="G23"/>
  <c r="N22"/>
  <c r="M21"/>
  <c r="M23" s="1"/>
  <c r="L21"/>
  <c r="K21"/>
  <c r="J21"/>
  <c r="J23" s="1"/>
  <c r="I21"/>
  <c r="I23" s="1"/>
  <c r="H21"/>
  <c r="H23" s="1"/>
  <c r="G21"/>
  <c r="F21"/>
  <c r="F23" s="1"/>
  <c r="E21"/>
  <c r="E23" s="1"/>
  <c r="D21"/>
  <c r="D23" s="1"/>
  <c r="C21"/>
  <c r="C23" s="1"/>
  <c r="L23" l="1"/>
  <c r="N21"/>
  <c r="N23" l="1"/>
  <c r="O23" s="1"/>
  <c r="O21"/>
</calcChain>
</file>

<file path=xl/sharedStrings.xml><?xml version="1.0" encoding="utf-8"?>
<sst xmlns="http://schemas.openxmlformats.org/spreadsheetml/2006/main" count="37" uniqueCount="34">
  <si>
    <t xml:space="preserve"> </t>
  </si>
  <si>
    <t>Deposits</t>
  </si>
  <si>
    <t>Advances</t>
  </si>
  <si>
    <t>SR.</t>
  </si>
  <si>
    <t>Name of District</t>
  </si>
  <si>
    <t>Branch</t>
  </si>
  <si>
    <t>Rural</t>
  </si>
  <si>
    <t>Semi-Urban</t>
  </si>
  <si>
    <t xml:space="preserve">Urban </t>
  </si>
  <si>
    <t>Total</t>
  </si>
  <si>
    <t>CD Ratio</t>
  </si>
  <si>
    <t>ALMORA</t>
  </si>
  <si>
    <t>BAGESHWAR</t>
  </si>
  <si>
    <t>CHAMOLI</t>
  </si>
  <si>
    <t>CHAMPAWAT</t>
  </si>
  <si>
    <t>DEHRADUN</t>
  </si>
  <si>
    <t>HARIDWAR</t>
  </si>
  <si>
    <t>NAINITAL</t>
  </si>
  <si>
    <t>PAURI GARHWAL</t>
  </si>
  <si>
    <t>PITHORAGARH</t>
  </si>
  <si>
    <t>RUDRA PRAYAG</t>
  </si>
  <si>
    <t>TEHRI GARHWAL</t>
  </si>
  <si>
    <t>UDAM SINGH NAGAR</t>
  </si>
  <si>
    <t>UTTAR KASHI</t>
  </si>
  <si>
    <t>SLBC - 01</t>
  </si>
  <si>
    <t>No. in Actual and Amount in Crore</t>
  </si>
  <si>
    <t>CD Ratio (Within State Adv)</t>
  </si>
  <si>
    <t>Outside State Advances          (B)</t>
  </si>
  <si>
    <t>Total Adavances         (A+B)</t>
  </si>
  <si>
    <t>Total                 (A)</t>
  </si>
  <si>
    <t>TOTAL ALL DISTT</t>
  </si>
  <si>
    <t>RIDF</t>
  </si>
  <si>
    <t>TOTAL ( ALL DISTT + RIDF)</t>
  </si>
  <si>
    <t>DISTRICT WISE CD RATIO AS ON 31.03.2026</t>
  </si>
</sst>
</file>

<file path=xl/styles.xml><?xml version="1.0" encoding="utf-8"?>
<styleSheet xmlns="http://schemas.openxmlformats.org/spreadsheetml/2006/main">
  <fonts count="10"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sz val="16"/>
      <color theme="0"/>
      <name val="Calibri"/>
      <family val="2"/>
      <scheme val="minor"/>
    </font>
    <font>
      <b/>
      <u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2" fillId="0" borderId="2" xfId="0" applyFont="1" applyBorder="1"/>
    <xf numFmtId="0" fontId="3" fillId="0" borderId="2" xfId="0" applyFont="1" applyBorder="1"/>
    <xf numFmtId="0" fontId="2" fillId="2" borderId="2" xfId="0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/>
    <xf numFmtId="2" fontId="3" fillId="2" borderId="2" xfId="0" applyNumberFormat="1" applyFont="1" applyFill="1" applyBorder="1"/>
    <xf numFmtId="2" fontId="2" fillId="0" borderId="2" xfId="0" applyNumberFormat="1" applyFont="1" applyBorder="1"/>
    <xf numFmtId="2" fontId="3" fillId="0" borderId="2" xfId="0" applyNumberFormat="1" applyFont="1" applyBorder="1" applyAlignment="1">
      <alignment horizontal="right"/>
    </xf>
    <xf numFmtId="2" fontId="2" fillId="4" borderId="2" xfId="0" applyNumberFormat="1" applyFont="1" applyFill="1" applyBorder="1"/>
    <xf numFmtId="2" fontId="3" fillId="4" borderId="2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23"/>
  <sheetViews>
    <sheetView tabSelected="1" zoomScale="87" zoomScaleNormal="87" workbookViewId="0">
      <selection activeCell="A11" sqref="A11"/>
    </sheetView>
  </sheetViews>
  <sheetFormatPr defaultColWidth="9.6640625" defaultRowHeight="15.75"/>
  <cols>
    <col min="1" max="1" width="3.33203125" style="2" bestFit="1" customWidth="1"/>
    <col min="2" max="2" width="16.6640625" style="2" bestFit="1" customWidth="1"/>
    <col min="3" max="3" width="6.21875" style="2" bestFit="1" customWidth="1"/>
    <col min="4" max="4" width="8" style="2" bestFit="1" customWidth="1"/>
    <col min="5" max="5" width="9.6640625" style="2" bestFit="1" customWidth="1"/>
    <col min="6" max="7" width="8.88671875" style="2" bestFit="1" customWidth="1"/>
    <col min="8" max="8" width="8.21875" style="2" customWidth="1"/>
    <col min="9" max="9" width="9.6640625" style="2" bestFit="1" customWidth="1"/>
    <col min="10" max="10" width="8" style="2" bestFit="1" customWidth="1"/>
    <col min="11" max="11" width="8.88671875" style="2" bestFit="1" customWidth="1"/>
    <col min="12" max="12" width="7.21875" style="2" bestFit="1" customWidth="1"/>
    <col min="13" max="244" width="9.6640625" style="1" customWidth="1"/>
  </cols>
  <sheetData>
    <row r="1" spans="1:244" ht="24.75" customHeight="1">
      <c r="A1" s="7" t="s">
        <v>0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N1" s="24" t="s">
        <v>24</v>
      </c>
      <c r="O1" s="24"/>
    </row>
    <row r="2" spans="1:244" ht="24.75" customHeight="1">
      <c r="A2" s="7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244" s="8" customFormat="1" ht="24.75" customHeight="1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244" ht="18.75" customHeight="1">
      <c r="A4" s="3"/>
      <c r="B4" s="26" t="s">
        <v>25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244" ht="18.75" hidden="1" customHeight="1">
      <c r="A5" s="3"/>
      <c r="B5" s="4"/>
      <c r="C5" s="5"/>
      <c r="D5" s="6"/>
      <c r="E5" s="6"/>
      <c r="F5" s="6"/>
      <c r="G5" s="6"/>
      <c r="H5" s="6"/>
      <c r="I5" s="6"/>
      <c r="J5" s="6"/>
      <c r="K5" s="6"/>
      <c r="L5" s="5"/>
    </row>
    <row r="6" spans="1:244" ht="19.5" customHeight="1">
      <c r="A6" s="10"/>
      <c r="B6" s="10"/>
      <c r="C6" s="10"/>
      <c r="D6" s="29" t="s">
        <v>1</v>
      </c>
      <c r="E6" s="29"/>
      <c r="F6" s="29"/>
      <c r="G6" s="29"/>
      <c r="H6" s="29" t="s">
        <v>2</v>
      </c>
      <c r="I6" s="29"/>
      <c r="J6" s="29"/>
      <c r="K6" s="29"/>
      <c r="L6" s="27" t="s">
        <v>26</v>
      </c>
      <c r="M6" s="29" t="s">
        <v>27</v>
      </c>
      <c r="N6" s="29" t="s">
        <v>28</v>
      </c>
      <c r="O6" s="29" t="s">
        <v>10</v>
      </c>
    </row>
    <row r="7" spans="1:244" ht="51" customHeight="1">
      <c r="A7" s="13" t="s">
        <v>3</v>
      </c>
      <c r="B7" s="13" t="s">
        <v>4</v>
      </c>
      <c r="C7" s="13" t="s">
        <v>5</v>
      </c>
      <c r="D7" s="13" t="s">
        <v>6</v>
      </c>
      <c r="E7" s="13" t="s">
        <v>7</v>
      </c>
      <c r="F7" s="14" t="s">
        <v>8</v>
      </c>
      <c r="G7" s="14" t="s">
        <v>9</v>
      </c>
      <c r="H7" s="13" t="s">
        <v>6</v>
      </c>
      <c r="I7" s="13" t="s">
        <v>7</v>
      </c>
      <c r="J7" s="14" t="s">
        <v>8</v>
      </c>
      <c r="K7" s="14" t="s">
        <v>29</v>
      </c>
      <c r="L7" s="28"/>
      <c r="M7" s="29"/>
      <c r="N7" s="29"/>
      <c r="O7" s="29"/>
    </row>
    <row r="8" spans="1:244">
      <c r="A8" s="10">
        <v>1</v>
      </c>
      <c r="B8" s="10" t="s">
        <v>11</v>
      </c>
      <c r="C8" s="10">
        <v>157</v>
      </c>
      <c r="D8" s="10">
        <v>4957.43</v>
      </c>
      <c r="E8" s="12">
        <v>4705.82</v>
      </c>
      <c r="F8" s="10">
        <v>48.33</v>
      </c>
      <c r="G8" s="10">
        <v>9711.58</v>
      </c>
      <c r="H8" s="10">
        <v>1171.97</v>
      </c>
      <c r="I8" s="10">
        <v>1419.62</v>
      </c>
      <c r="J8" s="10">
        <v>104.26</v>
      </c>
      <c r="K8" s="10">
        <v>2695.86</v>
      </c>
      <c r="L8" s="10">
        <v>27.76</v>
      </c>
      <c r="M8" s="22">
        <v>0</v>
      </c>
      <c r="N8" s="10">
        <f>K8+M8</f>
        <v>2695.86</v>
      </c>
      <c r="O8" s="20">
        <f>N8/G8*100</f>
        <v>27.759231762493847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</row>
    <row r="9" spans="1:244">
      <c r="A9" s="10">
        <v>2</v>
      </c>
      <c r="B9" s="10" t="s">
        <v>12</v>
      </c>
      <c r="C9" s="10">
        <v>58</v>
      </c>
      <c r="D9" s="10">
        <v>2832.75</v>
      </c>
      <c r="E9" s="12">
        <v>106.88</v>
      </c>
      <c r="F9" s="10">
        <v>0</v>
      </c>
      <c r="G9" s="10">
        <v>2939.62</v>
      </c>
      <c r="H9" s="10">
        <v>687.9</v>
      </c>
      <c r="I9" s="10">
        <v>63.9</v>
      </c>
      <c r="J9" s="10">
        <v>5.17</v>
      </c>
      <c r="K9" s="10">
        <v>756.97</v>
      </c>
      <c r="L9" s="10">
        <v>25.75</v>
      </c>
      <c r="M9" s="22">
        <v>0</v>
      </c>
      <c r="N9" s="10">
        <f t="shared" ref="N9:N20" si="0">K9+M9</f>
        <v>756.97</v>
      </c>
      <c r="O9" s="20">
        <f t="shared" ref="O9:O20" si="1">N9/G9*100</f>
        <v>25.750607221341536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</row>
    <row r="10" spans="1:244">
      <c r="A10" s="10">
        <v>3</v>
      </c>
      <c r="B10" s="10" t="s">
        <v>13</v>
      </c>
      <c r="C10" s="10">
        <v>109</v>
      </c>
      <c r="D10" s="10">
        <v>3333.87</v>
      </c>
      <c r="E10" s="12">
        <v>2732.04</v>
      </c>
      <c r="F10" s="10">
        <v>0</v>
      </c>
      <c r="G10" s="10">
        <v>6065.91</v>
      </c>
      <c r="H10" s="10">
        <v>984.41</v>
      </c>
      <c r="I10" s="10">
        <v>707.78</v>
      </c>
      <c r="J10" s="10">
        <v>12.49</v>
      </c>
      <c r="K10" s="10">
        <v>1704.68</v>
      </c>
      <c r="L10" s="10">
        <v>28.1</v>
      </c>
      <c r="M10" s="22">
        <v>815.61</v>
      </c>
      <c r="N10" s="10">
        <f t="shared" si="0"/>
        <v>2520.29</v>
      </c>
      <c r="O10" s="20">
        <f t="shared" si="1"/>
        <v>41.548423896826691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</row>
    <row r="11" spans="1:244">
      <c r="A11" s="10">
        <v>4</v>
      </c>
      <c r="B11" s="10" t="s">
        <v>14</v>
      </c>
      <c r="C11" s="10">
        <v>72</v>
      </c>
      <c r="D11" s="10">
        <v>2763.46</v>
      </c>
      <c r="E11" s="12">
        <v>811.55</v>
      </c>
      <c r="F11" s="10">
        <v>152.96</v>
      </c>
      <c r="G11" s="10">
        <v>3727.97</v>
      </c>
      <c r="H11" s="10">
        <v>859.05</v>
      </c>
      <c r="I11" s="10">
        <v>381.73</v>
      </c>
      <c r="J11" s="10">
        <v>83.56</v>
      </c>
      <c r="K11" s="10">
        <v>1324.34</v>
      </c>
      <c r="L11" s="10">
        <v>35.520000000000003</v>
      </c>
      <c r="M11" s="22">
        <v>1465.66</v>
      </c>
      <c r="N11" s="10">
        <f t="shared" si="0"/>
        <v>2790</v>
      </c>
      <c r="O11" s="20">
        <f t="shared" si="1"/>
        <v>74.839658044458517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</row>
    <row r="12" spans="1:244">
      <c r="A12" s="10">
        <v>5</v>
      </c>
      <c r="B12" s="10" t="s">
        <v>15</v>
      </c>
      <c r="C12" s="10">
        <v>665</v>
      </c>
      <c r="D12" s="10">
        <v>11013.14</v>
      </c>
      <c r="E12" s="12">
        <v>12198.47</v>
      </c>
      <c r="F12" s="10">
        <v>87743.22</v>
      </c>
      <c r="G12" s="10">
        <f>SUM(D12:F12)</f>
        <v>110954.83</v>
      </c>
      <c r="H12" s="10">
        <v>3539.3</v>
      </c>
      <c r="I12" s="10">
        <v>8371.67</v>
      </c>
      <c r="J12" s="10">
        <v>35450.410000000003</v>
      </c>
      <c r="K12" s="10">
        <v>47361.38</v>
      </c>
      <c r="L12" s="32">
        <f>K12/G12*100</f>
        <v>42.685280127057105</v>
      </c>
      <c r="M12" s="22">
        <v>1545.32</v>
      </c>
      <c r="N12" s="10">
        <f t="shared" si="0"/>
        <v>48906.7</v>
      </c>
      <c r="O12" s="20">
        <f t="shared" si="1"/>
        <v>44.078027067411121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</row>
    <row r="13" spans="1:244">
      <c r="A13" s="10">
        <v>6</v>
      </c>
      <c r="B13" s="10" t="s">
        <v>16</v>
      </c>
      <c r="C13" s="10">
        <v>328</v>
      </c>
      <c r="D13" s="10">
        <v>7379.54</v>
      </c>
      <c r="E13" s="12">
        <v>4024.32</v>
      </c>
      <c r="F13" s="10">
        <v>23048.34</v>
      </c>
      <c r="G13" s="10">
        <v>34452.199999999997</v>
      </c>
      <c r="H13" s="10">
        <v>5041.82</v>
      </c>
      <c r="I13" s="10">
        <v>2198.59</v>
      </c>
      <c r="J13" s="10">
        <v>14698.67</v>
      </c>
      <c r="K13" s="10">
        <v>21939.08</v>
      </c>
      <c r="L13" s="10">
        <v>63.68</v>
      </c>
      <c r="M13" s="22">
        <v>3682.17</v>
      </c>
      <c r="N13" s="10">
        <f t="shared" si="0"/>
        <v>25621.25</v>
      </c>
      <c r="O13" s="20">
        <f t="shared" si="1"/>
        <v>74.367529504647024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</row>
    <row r="14" spans="1:244">
      <c r="A14" s="10">
        <v>7</v>
      </c>
      <c r="B14" s="10" t="s">
        <v>17</v>
      </c>
      <c r="C14" s="10">
        <v>293</v>
      </c>
      <c r="D14" s="10">
        <v>7227.4</v>
      </c>
      <c r="E14" s="12">
        <v>6387.48</v>
      </c>
      <c r="F14" s="10">
        <v>17043.939999999999</v>
      </c>
      <c r="G14" s="10">
        <v>30658.82</v>
      </c>
      <c r="H14" s="10">
        <v>2762.19</v>
      </c>
      <c r="I14" s="10">
        <v>2355.5700000000002</v>
      </c>
      <c r="J14" s="10">
        <v>12159.48</v>
      </c>
      <c r="K14" s="10">
        <v>17277.25</v>
      </c>
      <c r="L14" s="10">
        <v>56.35</v>
      </c>
      <c r="M14" s="22">
        <v>11.63</v>
      </c>
      <c r="N14" s="10">
        <f t="shared" si="0"/>
        <v>17288.88</v>
      </c>
      <c r="O14" s="20">
        <f t="shared" si="1"/>
        <v>56.391211403439534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spans="1:244">
      <c r="A15" s="10">
        <v>8</v>
      </c>
      <c r="B15" s="10" t="s">
        <v>18</v>
      </c>
      <c r="C15" s="10">
        <v>208</v>
      </c>
      <c r="D15" s="10">
        <v>6655.84</v>
      </c>
      <c r="E15" s="12">
        <v>7126.59</v>
      </c>
      <c r="F15" s="10">
        <v>237.54</v>
      </c>
      <c r="G15" s="10">
        <v>14019.96</v>
      </c>
      <c r="H15" s="10">
        <v>1766.07</v>
      </c>
      <c r="I15" s="10">
        <v>2080.13</v>
      </c>
      <c r="J15" s="10">
        <v>74.64</v>
      </c>
      <c r="K15" s="10">
        <v>3920.85</v>
      </c>
      <c r="L15" s="10">
        <v>27.97</v>
      </c>
      <c r="M15" s="22">
        <v>35.4</v>
      </c>
      <c r="N15" s="10">
        <f t="shared" si="0"/>
        <v>3956.25</v>
      </c>
      <c r="O15" s="20">
        <f t="shared" si="1"/>
        <v>28.218696772316044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spans="1:244">
      <c r="A16" s="10">
        <v>9</v>
      </c>
      <c r="B16" s="10" t="s">
        <v>19</v>
      </c>
      <c r="C16" s="10">
        <v>117</v>
      </c>
      <c r="D16" s="10">
        <v>3362.58</v>
      </c>
      <c r="E16" s="12">
        <v>3283.1</v>
      </c>
      <c r="F16" s="10">
        <v>319.56</v>
      </c>
      <c r="G16" s="10">
        <v>6965.25</v>
      </c>
      <c r="H16" s="10">
        <v>1069.3499999999999</v>
      </c>
      <c r="I16" s="10">
        <v>1032.55</v>
      </c>
      <c r="J16" s="10">
        <v>251.65</v>
      </c>
      <c r="K16" s="10">
        <v>2353.5500000000002</v>
      </c>
      <c r="L16" s="10">
        <v>33.79</v>
      </c>
      <c r="M16" s="22">
        <v>0</v>
      </c>
      <c r="N16" s="10">
        <f t="shared" si="0"/>
        <v>2353.5500000000002</v>
      </c>
      <c r="O16" s="20">
        <f t="shared" si="1"/>
        <v>33.78988550303292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spans="1:244">
      <c r="A17" s="10">
        <v>10</v>
      </c>
      <c r="B17" s="10" t="s">
        <v>20</v>
      </c>
      <c r="C17" s="10">
        <v>56</v>
      </c>
      <c r="D17" s="10">
        <v>3085.14</v>
      </c>
      <c r="E17" s="12">
        <v>231.92</v>
      </c>
      <c r="F17" s="10">
        <v>0</v>
      </c>
      <c r="G17" s="10">
        <v>3317.06</v>
      </c>
      <c r="H17" s="10">
        <v>949.59</v>
      </c>
      <c r="I17" s="10">
        <v>80.319999999999993</v>
      </c>
      <c r="J17" s="10">
        <v>7.33</v>
      </c>
      <c r="K17" s="10">
        <v>1037.24</v>
      </c>
      <c r="L17" s="10">
        <v>31.27</v>
      </c>
      <c r="M17" s="22">
        <v>0</v>
      </c>
      <c r="N17" s="10">
        <f t="shared" si="0"/>
        <v>1037.24</v>
      </c>
      <c r="O17" s="20">
        <f t="shared" si="1"/>
        <v>31.269859453853716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spans="1:244">
      <c r="A18" s="10">
        <v>11</v>
      </c>
      <c r="B18" s="10" t="s">
        <v>21</v>
      </c>
      <c r="C18" s="10">
        <v>156</v>
      </c>
      <c r="D18" s="10">
        <v>5356.82</v>
      </c>
      <c r="E18" s="12">
        <v>3009.68</v>
      </c>
      <c r="F18" s="10">
        <v>570.07000000000005</v>
      </c>
      <c r="G18" s="10">
        <v>8936.56</v>
      </c>
      <c r="H18" s="10">
        <v>1592.11</v>
      </c>
      <c r="I18" s="10">
        <v>1005.29</v>
      </c>
      <c r="J18" s="10">
        <v>329.61</v>
      </c>
      <c r="K18" s="10">
        <v>2927.01</v>
      </c>
      <c r="L18" s="10">
        <v>32.75</v>
      </c>
      <c r="M18" s="22">
        <v>210.71</v>
      </c>
      <c r="N18" s="10">
        <f t="shared" si="0"/>
        <v>3137.7200000000003</v>
      </c>
      <c r="O18" s="20">
        <f t="shared" si="1"/>
        <v>35.111049441843399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>
      <c r="A19" s="10">
        <v>12</v>
      </c>
      <c r="B19" s="10" t="s">
        <v>22</v>
      </c>
      <c r="C19" s="10">
        <v>364</v>
      </c>
      <c r="D19" s="10">
        <v>4641.82</v>
      </c>
      <c r="E19" s="12">
        <v>7136.96</v>
      </c>
      <c r="F19" s="10">
        <v>13401.93</v>
      </c>
      <c r="G19" s="10">
        <v>25180.7</v>
      </c>
      <c r="H19" s="10">
        <v>4571.3100000000004</v>
      </c>
      <c r="I19" s="10">
        <v>7035.04</v>
      </c>
      <c r="J19" s="10">
        <v>15830.22</v>
      </c>
      <c r="K19" s="10">
        <v>27436.57</v>
      </c>
      <c r="L19" s="10">
        <v>108.96</v>
      </c>
      <c r="M19" s="22">
        <v>1829.41</v>
      </c>
      <c r="N19" s="10">
        <f t="shared" si="0"/>
        <v>29265.98</v>
      </c>
      <c r="O19" s="20">
        <f t="shared" si="1"/>
        <v>116.22385398340793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>
      <c r="A20" s="10">
        <v>13</v>
      </c>
      <c r="B20" s="10" t="s">
        <v>23</v>
      </c>
      <c r="C20" s="10">
        <v>75</v>
      </c>
      <c r="D20" s="10">
        <v>1814.66</v>
      </c>
      <c r="E20" s="12">
        <v>1669.2</v>
      </c>
      <c r="F20" s="10">
        <v>0</v>
      </c>
      <c r="G20" s="10">
        <v>3483.86</v>
      </c>
      <c r="H20" s="10">
        <v>1074.71</v>
      </c>
      <c r="I20" s="10">
        <v>897.1</v>
      </c>
      <c r="J20" s="10">
        <v>12.54</v>
      </c>
      <c r="K20" s="10">
        <v>1984.35</v>
      </c>
      <c r="L20" s="10">
        <v>56.96</v>
      </c>
      <c r="M20" s="22">
        <v>0</v>
      </c>
      <c r="N20" s="10">
        <f t="shared" si="0"/>
        <v>1984.35</v>
      </c>
      <c r="O20" s="20">
        <f t="shared" si="1"/>
        <v>56.958373757843304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s="9" customFormat="1">
      <c r="A21" s="15"/>
      <c r="B21" s="16" t="s">
        <v>30</v>
      </c>
      <c r="C21" s="16">
        <f t="shared" ref="C21:K21" si="2">SUM(C8:C20)</f>
        <v>2658</v>
      </c>
      <c r="D21" s="17">
        <f t="shared" si="2"/>
        <v>64424.45</v>
      </c>
      <c r="E21" s="17">
        <f t="shared" si="2"/>
        <v>53424.009999999987</v>
      </c>
      <c r="F21" s="17">
        <f t="shared" si="2"/>
        <v>142565.88999999998</v>
      </c>
      <c r="G21" s="17">
        <f t="shared" si="2"/>
        <v>260414.31999999998</v>
      </c>
      <c r="H21" s="17">
        <f t="shared" si="2"/>
        <v>26069.780000000002</v>
      </c>
      <c r="I21" s="17">
        <f t="shared" si="2"/>
        <v>27629.29</v>
      </c>
      <c r="J21" s="17">
        <f t="shared" si="2"/>
        <v>79020.03</v>
      </c>
      <c r="K21" s="17">
        <f t="shared" si="2"/>
        <v>132719.13</v>
      </c>
      <c r="L21" s="17">
        <f>K21/G21*100</f>
        <v>50.964605172250131</v>
      </c>
      <c r="M21" s="23">
        <f>SUM(M8:M20)</f>
        <v>9595.91</v>
      </c>
      <c r="N21" s="17">
        <f t="shared" ref="N21" si="3">K21+M21</f>
        <v>142315.04</v>
      </c>
      <c r="O21" s="17">
        <f t="shared" ref="O21" si="4">N21/G21*100</f>
        <v>54.649467817284403</v>
      </c>
    </row>
    <row r="22" spans="1:244" s="1" customFormat="1">
      <c r="A22" s="10"/>
      <c r="B22" s="16" t="s">
        <v>31</v>
      </c>
      <c r="C22" s="11"/>
      <c r="D22" s="18"/>
      <c r="E22" s="19"/>
      <c r="F22" s="18"/>
      <c r="G22" s="18"/>
      <c r="H22" s="18"/>
      <c r="I22" s="18"/>
      <c r="J22" s="18"/>
      <c r="K22" s="18">
        <v>3485.05</v>
      </c>
      <c r="L22" s="20"/>
      <c r="M22" s="22"/>
      <c r="N22" s="18">
        <f>K22</f>
        <v>3485.05</v>
      </c>
      <c r="O22" s="17"/>
    </row>
    <row r="23" spans="1:244">
      <c r="A23" s="10"/>
      <c r="B23" s="16" t="s">
        <v>32</v>
      </c>
      <c r="C23" s="16">
        <f t="shared" ref="C23:J23" si="5">C21+C22</f>
        <v>2658</v>
      </c>
      <c r="D23" s="17">
        <f t="shared" si="5"/>
        <v>64424.45</v>
      </c>
      <c r="E23" s="17">
        <f t="shared" si="5"/>
        <v>53424.009999999987</v>
      </c>
      <c r="F23" s="17">
        <f t="shared" si="5"/>
        <v>142565.88999999998</v>
      </c>
      <c r="G23" s="17">
        <f t="shared" si="5"/>
        <v>260414.31999999998</v>
      </c>
      <c r="H23" s="17">
        <f t="shared" si="5"/>
        <v>26069.780000000002</v>
      </c>
      <c r="I23" s="17">
        <f t="shared" si="5"/>
        <v>27629.29</v>
      </c>
      <c r="J23" s="17">
        <f t="shared" si="5"/>
        <v>79020.03</v>
      </c>
      <c r="K23" s="17">
        <f>K21+K22</f>
        <v>136204.18</v>
      </c>
      <c r="L23" s="17">
        <f>K23/G23*100</f>
        <v>52.302876431680104</v>
      </c>
      <c r="M23" s="23">
        <f>M21+M22</f>
        <v>9595.91</v>
      </c>
      <c r="N23" s="21">
        <f>N21+N22</f>
        <v>145800.09</v>
      </c>
      <c r="O23" s="17">
        <f>N23/G23*100</f>
        <v>55.987739076714369</v>
      </c>
    </row>
  </sheetData>
  <mergeCells count="11">
    <mergeCell ref="N1:O1"/>
    <mergeCell ref="A3:O3"/>
    <mergeCell ref="B4:O4"/>
    <mergeCell ref="L6:L7"/>
    <mergeCell ref="M6:M7"/>
    <mergeCell ref="N6:N7"/>
    <mergeCell ref="O6:O7"/>
    <mergeCell ref="D6:G6"/>
    <mergeCell ref="H6:K6"/>
    <mergeCell ref="B1:L1"/>
    <mergeCell ref="B2:L2"/>
  </mergeCells>
  <printOptions horizontalCentered="1" verticalCentered="1"/>
  <pageMargins left="0.55118110236220497" right="0.31496062992126" top="0.118110236220472" bottom="0.118110236220472" header="0" footer="0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CDRatio</vt:lpstr>
    </vt:vector>
  </TitlesOfParts>
  <Company>bank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dell</cp:lastModifiedBy>
  <cp:lastPrinted>2026-04-30T09:45:54Z</cp:lastPrinted>
  <dcterms:created xsi:type="dcterms:W3CDTF">2013-06-28T06:52:05Z</dcterms:created>
  <dcterms:modified xsi:type="dcterms:W3CDTF">2026-06-23T10:57:18Z</dcterms:modified>
</cp:coreProperties>
</file>